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9CE348F8-32C0-46AC-8029-CECB2AEA15F1}" xr6:coauthVersionLast="44" xr6:coauthVersionMax="44" xr10:uidLastSave="{00000000-0000-0000-0000-000000000000}"/>
  <bookViews>
    <workbookView xWindow="-120" yWindow="-120" windowWidth="20730" windowHeight="11160" tabRatio="696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54" i="5" s="1"/>
  <c r="F49" i="5"/>
  <c r="F50" i="5"/>
  <c r="F51" i="5"/>
  <c r="F52" i="5"/>
  <c r="A52" i="1"/>
  <c r="P33" i="1"/>
  <c r="H34" i="1"/>
  <c r="G52" i="1"/>
  <c r="J54" i="5" l="1"/>
  <c r="H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<sst xmlns="http://schemas.openxmlformats.org/spreadsheetml/2006/main" count="258" uniqueCount="153">
  <si>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</si>
  <si>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</si>
  <si>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</si>
  <si>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</si>
  <si>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</si>
  <si>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</si>
  <si>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</si>
  <si>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</si>
  <si>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</si>
  <si>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</si>
  <si>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</si>
  <si>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</si>
  <si>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</si>
  <si>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</si>
  <si>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</si>
  <si>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</si>
  <si>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</si>
  <si>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</si>
  <si>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</si>
  <si>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</si>
  <si>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</si>
  <si>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</si>
  <si>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</si>
  <si>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</si>
  <si>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</si>
  <si>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</si>
  <si>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</si>
  <si>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</si>
  <si>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</si>
  <si>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</si>
  <si>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</si>
  <si>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</si>
  <si>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</si>
  <si>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</si>
  <si>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</si>
  <si>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</si>
  <si>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</si>
  <si>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</si>
  <si>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</si>
  <si>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</si>
  <si>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</si>
  <si>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</si>
  <si>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</si>
  <si>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</si>
  <si>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</si>
  <si>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</si>
  <si>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</si>
  <si>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</si>
  <si>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</si>
  <si>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</si>
  <si>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</si>
  <si>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</si>
  <si>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</si>
  <si>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</si>
  <si>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</si>
  <si>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</si>
  <si>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</si>
  <si>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</si>
  <si>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</si>
  <si>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</si>
  <si>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</si>
  <si>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</si>
  <si>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</si>
  <si>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</si>
  <si>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</si>
  <si>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</si>
  <si>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</si>
  <si>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</si>
  <si>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</si>
  <si>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</si>
  <si>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</si>
  <si>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</si>
  <si>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</si>
  <si>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</si>
  <si>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</si>
  <si>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</si>
  <si>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</si>
  <si>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</si>
  <si>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</si>
  <si>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</si>
  <si>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</si>
  <si>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</si>
  <si>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</si>
  <si>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</si>
  <si>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</si>
  <si>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</si>
  <si>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</si>
  <si>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</si>
  <si>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</si>
  <si>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</si>
  <si>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</si>
  <si>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</si>
  <si>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</si>
  <si>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</si>
  <si>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</si>
  <si>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</si>
  <si>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</si>
  <si>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</si>
  <si>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</si>
  <si>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</si>
  <si>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</si>
  <si>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</si>
  <si>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</si>
  <si>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</si>
  <si>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</si>
  <si>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</si>
  <si>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</si>
  <si>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</si>
  <si>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</si>
  <si>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</si>
  <si>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</si>
  <si>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</si>
  <si>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</si>
  <si>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</si>
  <si>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</si>
  <si>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</si>
  <si>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</si>
  <si>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</si>
  <si>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</si>
  <si>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</si>
  <si>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</si>
  <si>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</si>
  <si>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</si>
  <si>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</si>
  <si>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</si>
  <si>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</si>
  <si>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</si>
  <si>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</si>
  <si>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</si>
  <si>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</si>
  <si>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</si>
  <si>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</si>
  <si>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</si>
  <si>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</si>
  <si>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</si>
  <si>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Sta Ana Davao</t>
  </si>
  <si>
    <t>2-B</t>
  </si>
  <si>
    <t>Philip C.Dumlao</t>
  </si>
  <si>
    <t>Grand Men Seng Hotel</t>
  </si>
  <si>
    <t>RC North Davao Club House</t>
  </si>
  <si>
    <t>Joseph H.  Soliva</t>
  </si>
  <si>
    <t>August 29,2019</t>
  </si>
  <si>
    <t>August 28.2019</t>
  </si>
  <si>
    <t>Amelio P. Batohanon</t>
  </si>
  <si>
    <t>09/15/2019</t>
  </si>
  <si>
    <t>August 9,2019</t>
  </si>
  <si>
    <t>Saging Repablik</t>
  </si>
  <si>
    <t>August 8,2019</t>
  </si>
  <si>
    <t>August 12,2019</t>
  </si>
  <si>
    <t>MDMRCI Hospital</t>
  </si>
  <si>
    <t>Langan Davao Del Sur</t>
  </si>
  <si>
    <t>x</t>
  </si>
  <si>
    <t>August 14,2019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</si>
</sst>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view="pageLayout" topLeftCell="A10" zoomScale="130" zoomScaleNormal="200" zoomScalePageLayoutView="130" workbookViewId="0">
      <selection activeCell="L20" sqref="L20:M20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43678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137</v>
      </c>
      <c r="J6" s="197"/>
      <c r="K6" s="197"/>
      <c r="L6" s="197"/>
      <c r="M6" s="197"/>
      <c r="N6" s="197" t="s">
        <v>140</v>
      </c>
      <c r="O6" s="197"/>
      <c r="P6" s="198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 t="s">
        <v>144</v>
      </c>
      <c r="P8" s="181"/>
    </row>
    <row r="9" spans="1:16" s="34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2.95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>
      <c r="A11" s="84"/>
      <c r="B11" s="148" t="s">
        <v>142</v>
      </c>
      <c r="C11" s="149"/>
      <c r="D11" s="155">
        <v>18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138</v>
      </c>
    </row>
    <row r="12" spans="1:16" s="36" customFormat="1" ht="12" customHeight="1" thickTop="1" thickBot="1">
      <c r="A12" s="84"/>
      <c r="B12" s="80"/>
      <c r="C12" s="81"/>
      <c r="D12" s="91"/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5"/>
    </row>
    <row r="13" spans="1:16" s="36" customFormat="1" ht="12" customHeight="1" thickTop="1" thickBot="1">
      <c r="A13" s="84"/>
      <c r="B13" s="80"/>
      <c r="C13" s="81"/>
      <c r="D13" s="91"/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5"/>
    </row>
    <row r="14" spans="1:16" s="36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5"/>
    </row>
    <row r="15" spans="1:16" s="36" customFormat="1" ht="12" customHeight="1" thickTop="1" thickBot="1">
      <c r="A15" s="84"/>
      <c r="B15" s="80" t="s">
        <v>145</v>
      </c>
      <c r="C15" s="81"/>
      <c r="D15" s="182"/>
      <c r="E15" s="183"/>
      <c r="F15" s="184">
        <v>10</v>
      </c>
      <c r="G15" s="77"/>
      <c r="H15" s="92"/>
      <c r="I15" s="185"/>
      <c r="J15" s="78"/>
      <c r="K15" s="180"/>
      <c r="L15" s="90"/>
      <c r="M15" s="64"/>
      <c r="N15" s="64"/>
      <c r="O15" s="65"/>
      <c r="P15" s="45" t="s">
        <v>146</v>
      </c>
    </row>
    <row r="16" spans="1:16" s="36" customFormat="1" ht="12" customHeight="1" thickTop="1" thickBot="1">
      <c r="A16" s="84"/>
      <c r="B16" s="80" t="s">
        <v>147</v>
      </c>
      <c r="C16" s="81"/>
      <c r="D16" s="167"/>
      <c r="E16" s="168"/>
      <c r="F16" s="75"/>
      <c r="G16" s="76"/>
      <c r="H16" s="77">
        <v>4</v>
      </c>
      <c r="I16" s="199"/>
      <c r="J16" s="88"/>
      <c r="K16" s="89"/>
      <c r="L16" s="90"/>
      <c r="M16" s="64"/>
      <c r="N16" s="64"/>
      <c r="O16" s="65"/>
      <c r="P16" s="45" t="s">
        <v>146</v>
      </c>
    </row>
    <row r="17" spans="1:16" s="36" customFormat="1" ht="12" customHeight="1" thickTop="1" thickBot="1">
      <c r="A17" s="84"/>
      <c r="B17" s="80" t="s">
        <v>147</v>
      </c>
      <c r="C17" s="81"/>
      <c r="D17" s="167"/>
      <c r="E17" s="168"/>
      <c r="F17" s="168"/>
      <c r="G17" s="168"/>
      <c r="H17" s="75"/>
      <c r="I17" s="76"/>
      <c r="J17" s="77">
        <v>7</v>
      </c>
      <c r="K17" s="77"/>
      <c r="L17" s="180"/>
      <c r="M17" s="64"/>
      <c r="N17" s="64"/>
      <c r="O17" s="65"/>
      <c r="P17" s="45" t="s">
        <v>146</v>
      </c>
    </row>
    <row r="18" spans="1:16" s="36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91"/>
      <c r="N18" s="64"/>
      <c r="O18" s="65"/>
      <c r="P18" s="45"/>
    </row>
    <row r="19" spans="1:16" s="36" customFormat="1" ht="12" customHeight="1" thickTop="1" thickBot="1">
      <c r="A19" s="84"/>
      <c r="B19" s="80" t="s">
        <v>148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11</v>
      </c>
      <c r="M19" s="77"/>
      <c r="N19" s="78"/>
      <c r="O19" s="79"/>
      <c r="P19" s="45" t="s">
        <v>149</v>
      </c>
    </row>
    <row r="20" spans="1:16" s="36" customFormat="1" ht="12" customHeight="1" thickTop="1" thickBot="1">
      <c r="A20" s="84"/>
      <c r="B20" s="80" t="s">
        <v>152</v>
      </c>
      <c r="C20" s="81"/>
      <c r="D20" s="82"/>
      <c r="E20" s="64"/>
      <c r="F20" s="64"/>
      <c r="G20" s="64"/>
      <c r="H20" s="64"/>
      <c r="I20" s="64"/>
      <c r="J20" s="64"/>
      <c r="K20" s="78"/>
      <c r="L20" s="77">
        <v>12</v>
      </c>
      <c r="M20" s="77"/>
      <c r="N20" s="78"/>
      <c r="O20" s="79"/>
      <c r="P20" s="45" t="s">
        <v>150</v>
      </c>
    </row>
    <row r="21" spans="1:16" s="36" customFormat="1" ht="12" customHeight="1" thickTop="1" thickBot="1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3" t="s">
        <v>141</v>
      </c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>
        <v>6</v>
      </c>
      <c r="O27" s="99"/>
      <c r="P27" s="46" t="s">
        <v>139</v>
      </c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23</v>
      </c>
      <c r="J31" s="104" t="s">
        <v>7</v>
      </c>
      <c r="K31" s="105"/>
      <c r="L31" s="105"/>
      <c r="M31" s="105"/>
      <c r="N31" s="105"/>
      <c r="O31" s="105"/>
      <c r="P31" s="3">
        <v>0</v>
      </c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>
        <v>0</v>
      </c>
      <c r="J32" s="106" t="s">
        <v>18</v>
      </c>
      <c r="K32" s="107"/>
      <c r="L32" s="107"/>
      <c r="M32" s="107"/>
      <c r="N32" s="107"/>
      <c r="O32" s="107"/>
      <c r="P32" s="5">
        <v>0</v>
      </c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>
        <v>0</v>
      </c>
      <c r="J33" s="108" t="s">
        <v>8</v>
      </c>
      <c r="K33" s="109"/>
      <c r="L33" s="109"/>
      <c r="M33" s="109"/>
      <c r="N33" s="109"/>
      <c r="O33" s="109"/>
      <c r="P33" s="37">
        <f>SUM(P31:P32)</f>
        <v>0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23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61"/>
      <c r="N38" s="161"/>
      <c r="O38" s="161"/>
      <c r="P38" s="162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Joseph H.  Soliva</v>
      </c>
      <c r="B52" s="141"/>
      <c r="C52" s="142"/>
      <c r="D52" s="142"/>
      <c r="E52" s="142"/>
      <c r="F52" s="142"/>
      <c r="G52" s="142" t="str">
        <f>I6</f>
        <v>Philip C.Dumlao</v>
      </c>
      <c r="H52" s="142"/>
      <c r="I52" s="142"/>
      <c r="J52" s="142"/>
      <c r="K52" s="142"/>
      <c r="L52" s="142"/>
      <c r="M52" s="143" t="s">
        <v>143</v>
      </c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tabSelected="1" view="pageLayout" zoomScale="98" zoomScaleNormal="200" zoomScalePageLayoutView="98" workbookViewId="0">
      <selection activeCell="O6" sqref="O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Sta Ana Davao</v>
      </c>
      <c r="B3" s="200"/>
      <c r="C3" s="200"/>
      <c r="D3" s="200"/>
      <c r="E3" s="200"/>
      <c r="F3" s="200" t="str">
        <f>'Summary of Activities'!I6</f>
        <v>Philip C.Dumlao</v>
      </c>
      <c r="G3" s="200"/>
      <c r="H3" s="200"/>
      <c r="I3" s="200"/>
      <c r="J3" s="200"/>
      <c r="K3" s="200"/>
      <c r="L3" s="200" t="str">
        <f>'Summary of Activities'!N6</f>
        <v>Joseph H.  Soliva</v>
      </c>
      <c r="M3" s="200"/>
      <c r="N3" s="200"/>
      <c r="O3" s="200"/>
      <c r="P3" s="200"/>
      <c r="Q3" s="200"/>
      <c r="R3" s="200" t="str">
        <f>'Summary of Activities'!H6</f>
        <v>2-B</v>
      </c>
      <c r="S3" s="200"/>
      <c r="T3" s="203">
        <f>'Summary of Activities'!K2</f>
        <v>43678</v>
      </c>
      <c r="U3" s="200"/>
      <c r="V3" s="200"/>
      <c r="W3" s="204" t="str">
        <f>'Summary of Activities'!O8</f>
        <v>09/15/2019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 t="str">
        <f>'Summary of Activities'!B19</f>
        <v>August 12,2019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 t="s">
        <v>151</v>
      </c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127</v>
      </c>
      <c r="P6" s="49">
        <v>55</v>
      </c>
      <c r="Q6" s="50">
        <v>5000</v>
      </c>
      <c r="R6" s="51"/>
      <c r="S6" s="49"/>
      <c r="T6" s="52"/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/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 t="str">
        <f>'Summary of Activities'!B20</f>
        <v>August 14,2019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 t="s">
        <v>151</v>
      </c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/>
      <c r="F11" s="51"/>
      <c r="G11" s="49"/>
      <c r="H11" s="52"/>
      <c r="I11" s="48">
        <v>350</v>
      </c>
      <c r="J11" s="49">
        <v>70</v>
      </c>
      <c r="K11" s="50">
        <v>32000</v>
      </c>
      <c r="L11" s="51"/>
      <c r="M11" s="49"/>
      <c r="N11" s="52"/>
      <c r="O11" s="48"/>
      <c r="P11" s="49"/>
      <c r="Q11" s="50"/>
      <c r="R11" s="51"/>
      <c r="S11" s="49"/>
      <c r="T11" s="52">
        <v>5000</v>
      </c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350</v>
      </c>
      <c r="G49" s="218"/>
      <c r="H49" s="217">
        <f>J6+J11+J16+J21+J26+J31+J36+J41</f>
        <v>70</v>
      </c>
      <c r="I49" s="218"/>
      <c r="J49" s="238">
        <f>K6+K11+K16+K21+K26+K31+K36+K41</f>
        <v>32000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127</v>
      </c>
      <c r="G51" s="218"/>
      <c r="H51" s="217">
        <f>P6+P11+P16+P21+P26+P31+P36+P41</f>
        <v>55</v>
      </c>
      <c r="I51" s="218"/>
      <c r="J51" s="238">
        <f>Q6+Q11+Q16+Q21+Q26+Q31+Q36+Q41</f>
        <v>5000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5000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477</v>
      </c>
      <c r="G54" s="230"/>
      <c r="H54" s="229">
        <f>SUM(H47:I52)</f>
        <v>125</v>
      </c>
      <c r="I54" s="230"/>
      <c r="J54" s="226">
        <f>SUM(J47:L52)</f>
        <v>42000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hp</cp:lastModifiedBy>
  <cp:lastPrinted>2019-09-09T01:29:17Z</cp:lastPrinted>
  <dcterms:created xsi:type="dcterms:W3CDTF">2013-07-03T03:04:40Z</dcterms:created>
  <dcterms:modified xsi:type="dcterms:W3CDTF">2019-09-09T09:36:55Z</dcterms:modified>
</cp:coreProperties>
</file>